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/Shared Documents/General/Press/2024 SBB/"/>
    </mc:Choice>
  </mc:AlternateContent>
  <xr:revisionPtr revIDLastSave="142" documentId="8_{A580276A-9DD4-4750-A910-565CD3758A8F}" xr6:coauthVersionLast="47" xr6:coauthVersionMax="47" xr10:uidLastSave="{4499C7DA-45D9-43AC-9A23-061CF0B31C86}"/>
  <bookViews>
    <workbookView xWindow="-120" yWindow="-120" windowWidth="29040" windowHeight="17520" xr2:uid="{830D3D61-B9B0-425B-8F41-8EF6D32F60CE}"/>
  </bookViews>
  <sheets>
    <sheet name="Week 2 Arcadis share buyback " sheetId="1" r:id="rId1"/>
    <sheet name="Sheet1" sheetId="2" r:id="rId2"/>
  </sheets>
  <definedNames>
    <definedName name="_xlnm.Print_Area" localSheetId="0">'Week 2 Arcadis share buyback '!$B$1:$M$20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F16" i="1"/>
  <c r="I16" i="1"/>
  <c r="I17" i="1" s="1"/>
  <c r="I18" i="1" s="1"/>
  <c r="I19" i="1" s="1"/>
  <c r="I20" i="1" s="1"/>
  <c r="G19" i="1"/>
  <c r="G18" i="1"/>
  <c r="G17" i="1"/>
  <c r="G16" i="1"/>
  <c r="G20" i="1"/>
  <c r="H14" i="1"/>
  <c r="H15" i="1"/>
  <c r="H13" i="1" l="1"/>
  <c r="H12" i="1"/>
  <c r="H11" i="1"/>
  <c r="H10" i="1"/>
  <c r="F10" i="1"/>
  <c r="F11" i="1" s="1"/>
  <c r="F12" i="1" s="1"/>
  <c r="F13" i="1" s="1"/>
  <c r="F14" i="1" s="1"/>
  <c r="F15" i="1" s="1"/>
  <c r="F17" i="1" l="1"/>
  <c r="F18" i="1" s="1"/>
  <c r="F19" i="1" s="1"/>
  <c r="F20" i="1" s="1"/>
  <c r="K14" i="1"/>
  <c r="K10" i="1"/>
  <c r="L10" i="1" s="1"/>
  <c r="K11" i="1"/>
  <c r="K15" i="1"/>
  <c r="K13" i="1"/>
  <c r="K12" i="1"/>
  <c r="K20" i="1"/>
  <c r="K19" i="1"/>
  <c r="K18" i="1"/>
  <c r="K17" i="1"/>
  <c r="L19" i="1"/>
  <c r="L18" i="1"/>
  <c r="L17" i="1"/>
  <c r="K16" i="1"/>
  <c r="L16" i="1" s="1"/>
  <c r="L20" i="1"/>
  <c r="K6" i="1"/>
  <c r="L6" i="1" s="1"/>
  <c r="K9" i="1"/>
  <c r="L9" i="1" s="1"/>
  <c r="K7" i="1"/>
  <c r="L7" i="1" s="1"/>
  <c r="K8" i="1"/>
  <c r="L8" i="1" s="1"/>
  <c r="I10" i="1"/>
  <c r="I11" i="1" l="1"/>
  <c r="N20" i="1"/>
  <c r="L11" i="1"/>
  <c r="L15" i="1"/>
  <c r="L12" i="1"/>
  <c r="L14" i="1"/>
  <c r="L13" i="1"/>
  <c r="M15" i="1" l="1"/>
  <c r="I12" i="1"/>
  <c r="I13" i="1" l="1"/>
  <c r="I14" i="1" l="1"/>
  <c r="I15" i="1" l="1"/>
  <c r="N15" i="1" l="1"/>
</calcChain>
</file>

<file path=xl/sharedStrings.xml><?xml version="1.0" encoding="utf-8"?>
<sst xmlns="http://schemas.openxmlformats.org/spreadsheetml/2006/main" count="14" uniqueCount="13">
  <si>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</si>
  <si>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</si>
  <si>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</si>
  <si>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</si>
  <si>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</si>
  <si>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</si>
  <si>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</si>
  <si>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Weighted avg share price</t>
  </si>
  <si>
    <t>Week 1</t>
  </si>
  <si>
    <t>check</t>
  </si>
  <si>
    <t>Arcadis share buy back program 2024-2025</t>
  </si>
  <si>
    <t>Week 2</t>
  </si>
  <si>
    <t>Cum Weekly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</si>
</sst>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&quot;€&quot;\ #,##0.00"/>
    <numFmt numFmtId="167" formatCode="&quot;€&quot;\ #,##0"/>
    <numFmt numFmtId="168" formatCode="_-* #,##0.00_-;\-* #,##0.00_-;_-* &quot;-&quot;??_-;_-@_-"/>
    <numFmt numFmtId="184" formatCode="#,##0%_);\(#,##0%\)"/>
    <numFmt numFmtId="186" formatCode="[$€-413]\ #,##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sz val="8"/>
      <color rgb="FF3F3F76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name val="Arial"/>
      <family val="2"/>
    </font>
    <font>
      <sz val="8"/>
      <color rgb="FF006100"/>
      <name val="Arial"/>
      <family val="2"/>
    </font>
    <font>
      <b/>
      <sz val="8"/>
      <color rgb="FF3F3F3F"/>
      <name val="Arial"/>
      <family val="2"/>
    </font>
    <font>
      <i/>
      <sz val="8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sz val="10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3" fillId="0" borderId="0"/>
    <xf numFmtId="0" fontId="1" fillId="0" borderId="0"/>
    <xf numFmtId="0" fontId="4" fillId="0" borderId="0"/>
    <xf numFmtId="0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6" applyNumberFormat="0" applyAlignment="0" applyProtection="0"/>
    <xf numFmtId="0" fontId="18" fillId="7" borderId="7" applyNumberFormat="0" applyAlignment="0" applyProtection="0"/>
    <xf numFmtId="0" fontId="19" fillId="7" borderId="6" applyNumberFormat="0" applyAlignment="0" applyProtection="0"/>
    <xf numFmtId="0" fontId="20" fillId="0" borderId="8" applyNumberFormat="0" applyFill="0" applyAlignment="0" applyProtection="0"/>
    <xf numFmtId="0" fontId="21" fillId="8" borderId="9" applyNumberFormat="0" applyAlignment="0" applyProtection="0"/>
    <xf numFmtId="0" fontId="22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7" fillId="0" borderId="0" applyFill="0" applyBorder="0" applyAlignment="0" applyProtection="0"/>
    <xf numFmtId="0" fontId="31" fillId="0" borderId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7" borderId="6" applyNumberFormat="0" applyAlignment="0" applyProtection="0"/>
    <xf numFmtId="0" fontId="33" fillId="0" borderId="8" applyNumberFormat="0" applyFill="0" applyAlignment="0" applyProtection="0"/>
    <xf numFmtId="0" fontId="27" fillId="9" borderId="10" applyNumberFormat="0" applyFont="0" applyAlignment="0" applyProtection="0"/>
    <xf numFmtId="0" fontId="34" fillId="6" borderId="6" applyNumberFormat="0" applyAlignment="0" applyProtection="0"/>
    <xf numFmtId="0" fontId="35" fillId="5" borderId="0" applyNumberFormat="0" applyBorder="0" applyAlignment="0" applyProtection="0"/>
    <xf numFmtId="37" fontId="8" fillId="0" borderId="0" applyFont="0" applyFill="0" applyBorder="0" applyAlignment="0" applyProtection="0"/>
    <xf numFmtId="37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36" fillId="3" borderId="0" applyNumberFormat="0" applyBorder="0" applyAlignment="0" applyProtection="0"/>
    <xf numFmtId="0" fontId="10" fillId="0" borderId="0"/>
    <xf numFmtId="0" fontId="8" fillId="0" borderId="0"/>
    <xf numFmtId="0" fontId="8" fillId="0" borderId="0"/>
    <xf numFmtId="0" fontId="37" fillId="0" borderId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4" borderId="0" applyNumberFormat="0" applyBorder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1" applyNumberFormat="0" applyFill="0" applyAlignment="0" applyProtection="0"/>
    <xf numFmtId="0" fontId="30" fillId="8" borderId="9" applyNumberFormat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5" fillId="0" borderId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2" applyFont="1"/>
    <xf numFmtId="3" fontId="0" fillId="0" borderId="0" xfId="0" applyNumberFormat="1"/>
    <xf numFmtId="3" fontId="0" fillId="0" borderId="0" xfId="1" applyNumberFormat="1" applyFont="1"/>
    <xf numFmtId="0" fontId="0" fillId="0" borderId="0" xfId="0" applyAlignment="1">
      <alignment wrapText="1"/>
    </xf>
    <xf numFmtId="0" fontId="46" fillId="0" borderId="0" xfId="0" applyFont="1"/>
    <xf numFmtId="3" fontId="46" fillId="0" borderId="0" xfId="0" applyNumberFormat="1" applyFont="1"/>
    <xf numFmtId="3" fontId="46" fillId="0" borderId="0" xfId="1" applyNumberFormat="1" applyFont="1"/>
    <xf numFmtId="164" fontId="46" fillId="0" borderId="0" xfId="2" applyFont="1"/>
    <xf numFmtId="0" fontId="47" fillId="0" borderId="0" xfId="0" applyFont="1"/>
    <xf numFmtId="0" fontId="46" fillId="2" borderId="0" xfId="0" applyFont="1" applyFill="1"/>
    <xf numFmtId="3" fontId="48" fillId="0" borderId="0" xfId="22" applyNumberFormat="1" applyFont="1" applyAlignment="1">
      <alignment horizontal="right" vertical="center"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horizontal="center" wrapText="1"/>
    </xf>
    <xf numFmtId="3" fontId="50" fillId="0" borderId="1" xfId="0" applyNumberFormat="1" applyFont="1" applyBorder="1" applyAlignment="1">
      <alignment horizontal="center" wrapText="1"/>
    </xf>
    <xf numFmtId="3" fontId="50" fillId="0" borderId="1" xfId="1" applyNumberFormat="1" applyFont="1" applyBorder="1" applyAlignment="1">
      <alignment horizontal="center" wrapText="1"/>
    </xf>
    <xf numFmtId="164" fontId="50" fillId="0" borderId="1" xfId="2" applyFont="1" applyBorder="1" applyAlignment="1">
      <alignment horizontal="center" wrapText="1"/>
    </xf>
    <xf numFmtId="0" fontId="49" fillId="0" borderId="0" xfId="0" applyFont="1" applyAlignment="1">
      <alignment wrapText="1"/>
    </xf>
    <xf numFmtId="0" fontId="50" fillId="0" borderId="0" xfId="0" applyFont="1"/>
    <xf numFmtId="16" fontId="49" fillId="0" borderId="0" xfId="0" applyNumberFormat="1" applyFont="1"/>
    <xf numFmtId="3" fontId="49" fillId="0" borderId="0" xfId="0" applyNumberFormat="1" applyFont="1"/>
    <xf numFmtId="3" fontId="49" fillId="0" borderId="0" xfId="1" applyNumberFormat="1" applyFont="1"/>
    <xf numFmtId="166" fontId="49" fillId="0" borderId="0" xfId="0" applyNumberFormat="1" applyFont="1"/>
    <xf numFmtId="167" fontId="49" fillId="0" borderId="0" xfId="2" applyNumberFormat="1" applyFont="1"/>
    <xf numFmtId="0" fontId="49" fillId="0" borderId="0" xfId="0" applyFont="1"/>
    <xf numFmtId="9" fontId="49" fillId="0" borderId="0" xfId="1" applyNumberFormat="1" applyFont="1"/>
    <xf numFmtId="164" fontId="49" fillId="0" borderId="0" xfId="2" applyFont="1"/>
    <xf numFmtId="16" fontId="49" fillId="0" borderId="1" xfId="0" applyNumberFormat="1" applyFont="1" applyBorder="1"/>
    <xf numFmtId="3" fontId="49" fillId="0" borderId="1" xfId="0" applyNumberFormat="1" applyFont="1" applyBorder="1"/>
    <xf numFmtId="0" fontId="49" fillId="0" borderId="1" xfId="0" applyFont="1" applyBorder="1"/>
    <xf numFmtId="3" fontId="49" fillId="2" borderId="2" xfId="1" applyNumberFormat="1" applyFont="1" applyFill="1" applyBorder="1"/>
    <xf numFmtId="167" fontId="49" fillId="2" borderId="2" xfId="2" applyNumberFormat="1" applyFont="1" applyFill="1" applyBorder="1"/>
    <xf numFmtId="9" fontId="49" fillId="0" borderId="1" xfId="1" applyNumberFormat="1" applyFont="1" applyBorder="1"/>
    <xf numFmtId="0" fontId="5" fillId="0" borderId="0" xfId="0" applyFont="1"/>
    <xf numFmtId="186" fontId="49" fillId="0" borderId="0" xfId="2" applyNumberFormat="1" applyFont="1"/>
    <xf numFmtId="186" fontId="49" fillId="0" borderId="1" xfId="2" applyNumberFormat="1" applyFont="1" applyBorder="1"/>
    <xf numFmtId="164" fontId="49" fillId="2" borderId="2" xfId="2" applyFont="1" applyFill="1" applyBorder="1"/>
    <xf numFmtId="16" fontId="5" fillId="0" borderId="0" xfId="0" applyNumberFormat="1" applyFont="1"/>
    <xf numFmtId="3" fontId="49" fillId="2" borderId="12" xfId="1" applyNumberFormat="1" applyFont="1" applyFill="1" applyBorder="1"/>
    <xf numFmtId="166" fontId="49" fillId="0" borderId="1" xfId="0" applyNumberFormat="1" applyFont="1" applyBorder="1"/>
    <xf numFmtId="167" fontId="49" fillId="2" borderId="12" xfId="2" applyNumberFormat="1" applyFont="1" applyFill="1" applyBorder="1"/>
  </cellXfs>
  <cellStyles count="131">
    <cellStyle name="20 % - Accent1 2" xfId="70" xr:uid="{9321CAD6-32D4-4DB4-A31D-08149DE52E21}"/>
    <cellStyle name="20 % - Accent2 2" xfId="71" xr:uid="{23C17E17-12DE-47CC-A6F4-8ADF66851E5A}"/>
    <cellStyle name="20 % - Accent3 2" xfId="72" xr:uid="{940E14A4-10BC-444D-8CC7-05AB88C87C09}"/>
    <cellStyle name="20 % - Accent4 2" xfId="73" xr:uid="{230657B6-5010-45D6-86AA-CE04DE9CA77B}"/>
    <cellStyle name="20 % - Accent5 2" xfId="74" xr:uid="{86404D40-A8E4-4BB9-80FF-79F347D34C21}"/>
    <cellStyle name="20 % - Accent6 2" xfId="75" xr:uid="{5534642A-2019-48C3-AA48-EA2D704010C9}"/>
    <cellStyle name="20% - Accent1" xfId="41" builtinId="30" customBuiltin="1"/>
    <cellStyle name="20% - Accent2" xfId="44" builtinId="34" customBuiltin="1"/>
    <cellStyle name="20% - Accent3" xfId="47" builtinId="38" customBuiltin="1"/>
    <cellStyle name="20% - Accent4" xfId="50" builtinId="42" customBuiltin="1"/>
    <cellStyle name="20% - Accent5" xfId="53" builtinId="46" customBuiltin="1"/>
    <cellStyle name="20% - Accent6" xfId="56" builtinId="50" customBuiltin="1"/>
    <cellStyle name="40 % - Accent1 2" xfId="76" xr:uid="{2365B607-9A27-4C40-972E-27D63D09F81F}"/>
    <cellStyle name="40 % - Accent2 2" xfId="77" xr:uid="{EFAFCFD6-6D4E-4F6E-A744-3B49B6B7CB87}"/>
    <cellStyle name="40 % - Accent3 2" xfId="78" xr:uid="{76729DC0-BDD2-4E74-B4F0-157AE589FBF9}"/>
    <cellStyle name="40 % - Accent4 2" xfId="79" xr:uid="{798D6434-3E34-4486-90F4-5AA82CF901EB}"/>
    <cellStyle name="40 % - Accent5 2" xfId="80" xr:uid="{C279C4A8-B92E-4F34-81BC-E63027089E11}"/>
    <cellStyle name="40 % - Accent6 2" xfId="81" xr:uid="{2CB0E685-5627-4298-8D53-145904D4B01C}"/>
    <cellStyle name="40% - Accent1" xfId="42" builtinId="31" customBuiltin="1"/>
    <cellStyle name="40% - Accent2" xfId="45" builtinId="35" customBuiltin="1"/>
    <cellStyle name="40% - Accent3" xfId="48" builtinId="39" customBuiltin="1"/>
    <cellStyle name="40% - Accent4" xfId="51" builtinId="43" customBuiltin="1"/>
    <cellStyle name="40% - Accent5" xfId="54" builtinId="47" customBuiltin="1"/>
    <cellStyle name="40% - Accent6" xfId="57" builtinId="51" customBuiltin="1"/>
    <cellStyle name="60 % - Accent1 2" xfId="82" xr:uid="{AF56A51A-3049-4450-AB40-341F17728ED1}"/>
    <cellStyle name="60 % - Accent2 2" xfId="83" xr:uid="{A82161BE-0D91-452B-AF17-2715A7662E6B}"/>
    <cellStyle name="60 % - Accent3 2" xfId="84" xr:uid="{19136EC7-E679-4AA7-BE3B-D4EE0C5423C9}"/>
    <cellStyle name="60 % - Accent4 2" xfId="85" xr:uid="{11B9FCD9-2A24-4D83-B708-80745DC2EAA4}"/>
    <cellStyle name="60 % - Accent5 2" xfId="86" xr:uid="{7C85F28A-3AD9-463C-ACBC-171C30AC48BD}"/>
    <cellStyle name="60 % - Accent6 2" xfId="87" xr:uid="{19FB1597-A031-47B3-A87C-966F94F060DB}"/>
    <cellStyle name="60% - Accent1 2" xfId="62" xr:uid="{F8C91547-E439-4E6C-BFC9-CC437028DDFA}"/>
    <cellStyle name="60% - Accent2 2" xfId="63" xr:uid="{DE0076A9-B996-4DD6-BA45-13B3DA9BAE06}"/>
    <cellStyle name="60% - Accent3 2" xfId="64" xr:uid="{5D2D0572-1095-47DB-A1DF-7972AE58B16C}"/>
    <cellStyle name="60% - Accent4 2" xfId="65" xr:uid="{C26C17DE-89F0-4A99-A61D-3D96D85AC1A2}"/>
    <cellStyle name="60% - Accent5 2" xfId="66" xr:uid="{8B99DCB9-6018-4F9C-8E7D-DDA1A5D730A8}"/>
    <cellStyle name="60% - Accent6 2" xfId="67" xr:uid="{7B959AF3-E97B-4FE7-91AE-E6F3AB61A44A}"/>
    <cellStyle name="Accent1" xfId="40" builtinId="29" customBuiltin="1"/>
    <cellStyle name="Accent1 2" xfId="88" xr:uid="{C5E1847A-E546-4F4A-906D-2EC0D35B1B82}"/>
    <cellStyle name="Accent2" xfId="43" builtinId="33" customBuiltin="1"/>
    <cellStyle name="Accent2 2" xfId="89" xr:uid="{8A274D7F-1CAE-497A-B024-293F9ADC07F1}"/>
    <cellStyle name="Accent3" xfId="46" builtinId="37" customBuiltin="1"/>
    <cellStyle name="Accent3 2" xfId="90" xr:uid="{C2B46103-D48B-4046-B6CD-6B719A31FAE6}"/>
    <cellStyle name="Accent4" xfId="49" builtinId="41" customBuiltin="1"/>
    <cellStyle name="Accent4 2" xfId="91" xr:uid="{25510162-4F9F-4A11-B05B-393DCE944214}"/>
    <cellStyle name="Accent5" xfId="52" builtinId="45" customBuiltin="1"/>
    <cellStyle name="Accent5 2" xfId="92" xr:uid="{05FB52C0-F2B4-471E-9180-85FD9606565A}"/>
    <cellStyle name="Accent6" xfId="55" builtinId="49" customBuiltin="1"/>
    <cellStyle name="Accent6 2" xfId="93" xr:uid="{1648CDAC-396F-4392-86CD-56FBE42FD48B}"/>
    <cellStyle name="Avertissement 2" xfId="94" xr:uid="{9F845539-FE5C-4A3E-B6B5-F819F5959DDA}"/>
    <cellStyle name="Bad" xfId="30" builtinId="27" customBuiltin="1"/>
    <cellStyle name="Calcul 2" xfId="95" xr:uid="{22C3AD77-BE5E-4936-9361-DE44BC0E52FC}"/>
    <cellStyle name="Calculation" xfId="33" builtinId="22" customBuiltin="1"/>
    <cellStyle name="Cellule liée 2" xfId="96" xr:uid="{2779546D-8880-4439-8719-BAA2593489F7}"/>
    <cellStyle name="Check Cell" xfId="35" builtinId="23" customBuiltin="1"/>
    <cellStyle name="Comma" xfId="1" builtinId="3"/>
    <cellStyle name="Comma 2" xfId="5" xr:uid="{62E518EE-E00D-4791-9F58-43D1EF027394}"/>
    <cellStyle name="Comma 2 2" xfId="6" xr:uid="{CBD44B56-9758-4CAA-B3AE-F3B634DFF078}"/>
    <cellStyle name="Comma 2 2 2" xfId="125" xr:uid="{AFBFD22C-396E-4CB2-A94F-5AE76660269B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2 6" xfId="59" xr:uid="{AFD3ED25-326A-4A73-B1A6-357FBE01859A}"/>
    <cellStyle name="Comma 2 7" xfId="130" xr:uid="{E3BBF6B6-4577-4820-AC54-DC1BB07A644D}"/>
    <cellStyle name="Comma 3" xfId="4" xr:uid="{ECD94A89-84D1-4889-9879-74F4B66F99BC}"/>
    <cellStyle name="Comma 3 2" xfId="126" xr:uid="{B84E98E0-2425-4DD5-97AB-89BE22CC01AD}"/>
    <cellStyle name="Comma 4" xfId="23" xr:uid="{3845135E-6FC6-471B-8EAB-1EE36A2671F0}"/>
    <cellStyle name="Comma 4 2" xfId="129" xr:uid="{263311C8-5EBB-4B3B-A65F-65CD8E52E747}"/>
    <cellStyle name="Comma 5" xfId="58" xr:uid="{67ABB7DA-1B4B-4DC0-A393-C076DF44D035}"/>
    <cellStyle name="Commentaire 2" xfId="97" xr:uid="{8E4347DA-BE53-45E5-B81A-F3B7C45DBEE6}"/>
    <cellStyle name="Currency" xfId="2" builtinId="4"/>
    <cellStyle name="Currency 2" xfId="8" xr:uid="{2ED857DC-3B5B-40FF-80C3-081D805F4416}"/>
    <cellStyle name="Currency 3" xfId="7" xr:uid="{CB9AA816-26DD-4EF5-A805-20BCCDF21056}"/>
    <cellStyle name="Entrée 2" xfId="98" xr:uid="{3D1117A8-533A-4627-939C-2979987BB296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 2" xfId="9" xr:uid="{2CC6DB4C-3C50-4ADB-916D-812D78215A0F}"/>
    <cellStyle name="Input" xfId="31" builtinId="20" customBuiltin="1"/>
    <cellStyle name="Insatisfaisant 2" xfId="99" xr:uid="{E8AE33C9-0259-47CF-AD48-7AEA44D1BEAB}"/>
    <cellStyle name="Linked Cell" xfId="34" builtinId="24" customBuiltin="1"/>
    <cellStyle name="MLComma0" xfId="100" xr:uid="{A9D6AD38-C7F7-459A-B821-4EEBA0352911}"/>
    <cellStyle name="MLComma0 2" xfId="101" xr:uid="{DC1220EE-0036-4F34-BA3F-760EF785159C}"/>
    <cellStyle name="MLPercent0" xfId="102" xr:uid="{CE6C3EEC-5D56-4E45-82B4-4E55B1E2C759}"/>
    <cellStyle name="MLPercent0 2" xfId="103" xr:uid="{C25475E9-4734-4903-9CAE-98D66B072F58}"/>
    <cellStyle name="Neutral 2" xfId="10" xr:uid="{64B4A5F4-A006-43D8-BBDB-56F70BCBCC6D}"/>
    <cellStyle name="Neutral 3" xfId="61" xr:uid="{234A3087-1B83-471B-9842-40EA16A65217}"/>
    <cellStyle name="Neutre 2" xfId="104" xr:uid="{23DF42FE-2033-46C8-806A-13A3813721D6}"/>
    <cellStyle name="Normal" xfId="0" builtinId="0"/>
    <cellStyle name="Normal 2" xfId="11" xr:uid="{56E56D37-5120-4EFD-8D9F-471B5EEFFE23}"/>
    <cellStyle name="Normal 2 2" xfId="22" xr:uid="{5EF5D533-BB11-40A1-AFD4-9C78DD6B1C9D}"/>
    <cellStyle name="Normal 2 2 2" xfId="105" xr:uid="{B7CA0FB1-5EC8-496C-90C9-A35875261529}"/>
    <cellStyle name="Normal 2 3" xfId="106" xr:uid="{B50FFB8D-A493-4E56-BA39-2F0FDD011995}"/>
    <cellStyle name="Normal 3" xfId="12" xr:uid="{AF49C9CA-FF54-4B77-AB17-954D132BAB80}"/>
    <cellStyle name="Normal 3 2" xfId="69" xr:uid="{EA9864AC-17FC-45D0-973C-C42938C5A2F2}"/>
    <cellStyle name="Normal 4" xfId="13" xr:uid="{3D2E0BEE-8FBD-4CD8-93AB-6C126AAF5A4F}"/>
    <cellStyle name="Normal 4 2" xfId="107" xr:uid="{857A770C-F5C0-4981-BF76-E6BD316D7629}"/>
    <cellStyle name="Normal 5" xfId="14" xr:uid="{C9AFD1DC-B566-4CFF-8A27-D3B2D598B207}"/>
    <cellStyle name="Normal 5 2" xfId="108" xr:uid="{ED58DF75-01BE-4105-81B0-818A4F7B699C}"/>
    <cellStyle name="Normal 6" xfId="3" xr:uid="{FA1F9679-DEEE-4A51-9536-D931A13B6E3C}"/>
    <cellStyle name="Normal 6 2" xfId="109" xr:uid="{A4162257-3769-4A5E-911F-642F29571E71}"/>
    <cellStyle name="Normal 7" xfId="68" xr:uid="{B5BFD5B0-A815-4967-B417-50EE4A3779C3}"/>
    <cellStyle name="Normal 8" xfId="127" xr:uid="{1892CB6B-3DA1-4C55-B5A8-ADB1EDE5A234}"/>
    <cellStyle name="Note" xfId="37" builtinId="10" customBuiltin="1"/>
    <cellStyle name="Note 2" xfId="110" xr:uid="{DDA4224D-0196-4705-B1A3-4B98DC7E5642}"/>
    <cellStyle name="Output" xfId="32" builtinId="21" customBuiltin="1"/>
    <cellStyle name="Percent 2" xfId="16" xr:uid="{EBF3319C-E5E6-45A5-A075-31EF432FF8AD}"/>
    <cellStyle name="Percent 2 2" xfId="24" xr:uid="{B562825E-29C9-4707-B3F4-D412FF44C481}"/>
    <cellStyle name="Percent 2 2 2" xfId="111" xr:uid="{C4CFDB31-9FC4-424E-AB62-FE324C9481A9}"/>
    <cellStyle name="Percent 2 2 3" xfId="112" xr:uid="{9D880EBB-2B3B-4E2A-A1AD-FA702A405489}"/>
    <cellStyle name="Percent 2 3" xfId="113" xr:uid="{BE27A16A-EC69-49C6-93AB-006FBE1E553A}"/>
    <cellStyle name="Percent 2 4" xfId="114" xr:uid="{8AD1978B-B00F-454D-94F0-0E14C8091A6D}"/>
    <cellStyle name="Percent 3" xfId="17" xr:uid="{8DF43381-B4EA-4123-9B6C-5451E2231A32}"/>
    <cellStyle name="Percent 3 2" xfId="115" xr:uid="{F9992FCA-EF89-4D22-8AFD-1F117BBE089E}"/>
    <cellStyle name="Percent 4" xfId="18" xr:uid="{DD73D725-ECAB-416B-B354-06FCCF73AE25}"/>
    <cellStyle name="Percent 5" xfId="15" xr:uid="{1BBF8A8A-6429-450A-984B-00CBF0C351E8}"/>
    <cellStyle name="Satisfaisant 2" xfId="116" xr:uid="{CC72C09C-8068-4E82-9B0C-922F78F327FE}"/>
    <cellStyle name="Sortie 2" xfId="117" xr:uid="{EC16BF0A-F759-4F38-8BE8-77A2E2AA3B6E}"/>
    <cellStyle name="Texte explicatif 2" xfId="118" xr:uid="{4FFCC90A-A7F9-4515-AA93-3D19258D7FBD}"/>
    <cellStyle name="Title 2" xfId="128" xr:uid="{995D7DD1-7616-434C-86E9-6D69FB8054B5}"/>
    <cellStyle name="Title 3" xfId="60" xr:uid="{F0DBF385-9BD4-4A8E-85C4-48FCAB988A75}"/>
    <cellStyle name="Titre 1 2" xfId="119" xr:uid="{60196699-9496-4BFB-B8C0-D2AA42EEA507}"/>
    <cellStyle name="Titre 2 2" xfId="120" xr:uid="{58504583-A0D7-42B6-A2E1-AEC24F297D25}"/>
    <cellStyle name="Titre 3 2" xfId="121" xr:uid="{E87205E1-5CA1-4154-A6FA-E70DAEF692D6}"/>
    <cellStyle name="Titre 4 2" xfId="122" xr:uid="{6DB01329-EE22-47F1-9933-0C480DA26879}"/>
    <cellStyle name="Total" xfId="39" builtinId="25" customBuiltin="1"/>
    <cellStyle name="Total 2" xfId="123" xr:uid="{4189574B-83B9-43B6-A78E-DCCF94CB67F7}"/>
    <cellStyle name="Vérification 2" xfId="124" xr:uid="{495F4934-8BF7-4E2B-879C-4BB19F147629}"/>
    <cellStyle name="Warning Text" xfId="3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846667</xdr:colOff>
      <xdr:row>0</xdr:row>
      <xdr:rowOff>148167</xdr:rowOff>
    </xdr:from>
    <xdr:to>
      <xdr:col>12</xdr:col>
      <xdr:colOff>708026</xdr:colOff>
      <xdr:row>2</xdr:row>
      <xdr:rowOff>65617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3775249E-B024-0C3F-EBE7-887617C54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8834" y="148167"/>
          <a:ext cx="2168525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sheetPr>
    <pageSetUpPr fitToPage="1"/>
  </sheetPr>
  <dimension ref="B1:N20"/>
  <sheetViews>
    <sheetView showGridLines="0" tabSelected="1" view="pageBreakPreview" zoomScale="6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4" sqref="N14:N15"/>
    </sheetView>
  </sheetViews>
  <sheetFormatPr defaultRowHeight="15" outlineLevelRow="1"/>
  <cols>
    <col min="2" max="4" width="9.42578125" customWidth="1"/>
    <col min="5" max="5" width="9.42578125" style="2" customWidth="1"/>
    <col min="6" max="6" width="9.42578125" style="3" customWidth="1"/>
    <col min="7" max="7" width="9.42578125" customWidth="1"/>
    <col min="8" max="9" width="13.28515625" style="1" customWidth="1"/>
    <col min="10" max="10" width="2.5703125" customWidth="1"/>
    <col min="11" max="11" width="6.140625" customWidth="1"/>
    <col min="12" max="12" width="11" customWidth="1"/>
    <col min="13" max="13" width="12.42578125" customWidth="1"/>
    <col min="15" max="15" width="12.42578125" bestFit="1" customWidth="1"/>
  </cols>
  <sheetData>
    <row r="1" spans="2:14">
      <c r="B1" s="5"/>
      <c r="C1" s="5"/>
      <c r="D1" s="5"/>
      <c r="E1" s="6"/>
      <c r="F1" s="7"/>
      <c r="G1" s="5"/>
      <c r="H1" s="8"/>
      <c r="I1" s="8"/>
      <c r="J1" s="5"/>
      <c r="K1" s="5"/>
      <c r="L1" s="5"/>
      <c r="M1" s="5"/>
      <c r="N1" s="5"/>
    </row>
    <row r="2" spans="2:14" ht="18.75">
      <c r="B2" s="9" t="s">
        <v>10</v>
      </c>
      <c r="C2" s="5"/>
      <c r="D2" s="5"/>
      <c r="E2" s="6"/>
      <c r="F2" s="7"/>
      <c r="G2" s="5"/>
      <c r="H2" s="8"/>
      <c r="I2" s="8"/>
      <c r="J2" s="5"/>
      <c r="K2" s="5"/>
      <c r="L2" s="5"/>
      <c r="M2" s="5"/>
      <c r="N2" s="5"/>
    </row>
    <row r="3" spans="2:14">
      <c r="B3" s="10" t="s">
        <v>0</v>
      </c>
      <c r="C3" s="10"/>
      <c r="D3" s="10"/>
      <c r="E3" s="6"/>
      <c r="F3" s="7"/>
      <c r="G3" s="5"/>
      <c r="H3" s="8"/>
      <c r="I3" s="8"/>
      <c r="J3" s="5"/>
      <c r="K3" s="5"/>
      <c r="L3" s="5"/>
      <c r="M3" s="5"/>
      <c r="N3" s="5"/>
    </row>
    <row r="4" spans="2:14">
      <c r="B4" s="5"/>
      <c r="C4" s="5"/>
      <c r="D4" s="5"/>
      <c r="E4" s="6"/>
      <c r="F4" s="7"/>
      <c r="G4" s="5"/>
      <c r="H4" s="8"/>
      <c r="I4" s="8"/>
      <c r="J4" s="5"/>
      <c r="K4" s="5"/>
      <c r="L4" s="5"/>
      <c r="M4" s="5"/>
      <c r="N4" s="5"/>
    </row>
    <row r="5" spans="2:14" s="4" customFormat="1" ht="40.5">
      <c r="B5" s="12"/>
      <c r="C5" s="13" t="s">
        <v>1</v>
      </c>
      <c r="D5" s="13" t="s">
        <v>2</v>
      </c>
      <c r="E5" s="14" t="s">
        <v>3</v>
      </c>
      <c r="F5" s="15" t="s">
        <v>4</v>
      </c>
      <c r="G5" s="13" t="s">
        <v>5</v>
      </c>
      <c r="H5" s="16" t="s">
        <v>6</v>
      </c>
      <c r="I5" s="16" t="s">
        <v>12</v>
      </c>
      <c r="J5" s="17"/>
      <c r="K5" s="12"/>
      <c r="L5" s="12"/>
      <c r="M5" s="12" t="s">
        <v>7</v>
      </c>
      <c r="N5" s="17"/>
    </row>
    <row r="6" spans="2:14" hidden="1" outlineLevel="1">
      <c r="B6" s="18"/>
      <c r="C6" s="19"/>
      <c r="D6" s="19"/>
      <c r="E6" s="20"/>
      <c r="F6" s="21"/>
      <c r="G6" s="22"/>
      <c r="H6" s="23"/>
      <c r="I6" s="23"/>
      <c r="J6" s="24"/>
      <c r="K6" s="25">
        <f>E6/$F$10</f>
        <v>0</v>
      </c>
      <c r="L6" s="26">
        <f t="shared" ref="L6:L20" si="0">K6*G6</f>
        <v>0</v>
      </c>
      <c r="M6" s="24"/>
      <c r="N6" s="24"/>
    </row>
    <row r="7" spans="2:14" hidden="1" outlineLevel="1">
      <c r="B7" s="24"/>
      <c r="C7" s="19"/>
      <c r="D7" s="19"/>
      <c r="E7" s="20"/>
      <c r="F7" s="21"/>
      <c r="G7" s="22"/>
      <c r="H7" s="23"/>
      <c r="I7" s="23"/>
      <c r="J7" s="24"/>
      <c r="K7" s="25">
        <f t="shared" ref="K7:K9" si="1">E7/$F$10</f>
        <v>0</v>
      </c>
      <c r="L7" s="26">
        <f t="shared" si="0"/>
        <v>0</v>
      </c>
      <c r="M7" s="24"/>
      <c r="N7" s="24"/>
    </row>
    <row r="8" spans="2:14" hidden="1" outlineLevel="1">
      <c r="B8" s="24"/>
      <c r="C8" s="19"/>
      <c r="D8" s="19"/>
      <c r="E8" s="20"/>
      <c r="F8" s="21"/>
      <c r="G8" s="22"/>
      <c r="H8" s="23"/>
      <c r="I8" s="23"/>
      <c r="J8" s="24"/>
      <c r="K8" s="25">
        <f t="shared" si="1"/>
        <v>0</v>
      </c>
      <c r="L8" s="26">
        <f t="shared" si="0"/>
        <v>0</v>
      </c>
      <c r="M8" s="24"/>
      <c r="N8" s="24"/>
    </row>
    <row r="9" spans="2:14" hidden="1" outlineLevel="1">
      <c r="B9" s="24"/>
      <c r="C9" s="19"/>
      <c r="D9" s="19"/>
      <c r="E9" s="20"/>
      <c r="F9" s="21"/>
      <c r="G9" s="22"/>
      <c r="H9" s="23"/>
      <c r="I9" s="23"/>
      <c r="J9" s="24"/>
      <c r="K9" s="25">
        <f t="shared" si="1"/>
        <v>0</v>
      </c>
      <c r="L9" s="26">
        <f t="shared" si="0"/>
        <v>0</v>
      </c>
      <c r="M9" s="24"/>
      <c r="N9" s="24"/>
    </row>
    <row r="10" spans="2:14" ht="22.5" customHeight="1" outlineLevel="1">
      <c r="B10" s="18" t="s">
        <v>8</v>
      </c>
      <c r="C10" s="19">
        <v>45569</v>
      </c>
      <c r="D10" s="19">
        <v>45573</v>
      </c>
      <c r="E10" s="11">
        <v>12866</v>
      </c>
      <c r="F10" s="21">
        <f>F9+E10</f>
        <v>12866</v>
      </c>
      <c r="G10" s="22">
        <v>63.927700000000002</v>
      </c>
      <c r="H10" s="34">
        <f t="shared" ref="H10:H13" si="2">E10*G10</f>
        <v>822493.78820000007</v>
      </c>
      <c r="I10" s="23">
        <f>I9+H10</f>
        <v>822493.78820000007</v>
      </c>
      <c r="J10" s="24"/>
      <c r="K10" s="25">
        <f>E10/$F$15</f>
        <v>0.15494857528241443</v>
      </c>
      <c r="L10" s="22">
        <f>K10*G10</f>
        <v>9.9055060360816061</v>
      </c>
      <c r="M10" s="24"/>
      <c r="N10" s="24"/>
    </row>
    <row r="11" spans="2:14" ht="22.5" customHeight="1" outlineLevel="1">
      <c r="B11" s="24"/>
      <c r="C11" s="19">
        <v>45572</v>
      </c>
      <c r="D11" s="19">
        <v>45574</v>
      </c>
      <c r="E11" s="11">
        <v>13024</v>
      </c>
      <c r="F11" s="21">
        <f>E11+F10</f>
        <v>25890</v>
      </c>
      <c r="G11" s="22">
        <v>63.743299999999998</v>
      </c>
      <c r="H11" s="34">
        <f t="shared" si="2"/>
        <v>830192.73919999995</v>
      </c>
      <c r="I11" s="23">
        <f>H11+I10</f>
        <v>1652686.5274</v>
      </c>
      <c r="J11" s="24"/>
      <c r="K11" s="25">
        <f t="shared" ref="K11:K15" si="3">E11/$F$15</f>
        <v>0.15685141026567431</v>
      </c>
      <c r="L11" s="22">
        <f>K11*G11</f>
        <v>9.9982264999879575</v>
      </c>
      <c r="M11" s="24"/>
      <c r="N11" s="24"/>
    </row>
    <row r="12" spans="2:14" ht="22.5" customHeight="1" outlineLevel="1">
      <c r="B12" s="24"/>
      <c r="C12" s="19">
        <v>45573</v>
      </c>
      <c r="D12" s="19">
        <v>45575</v>
      </c>
      <c r="E12" s="11">
        <v>14484</v>
      </c>
      <c r="F12" s="21">
        <f>F11+E12</f>
        <v>40374</v>
      </c>
      <c r="G12" s="22">
        <v>63.455500000000001</v>
      </c>
      <c r="H12" s="34">
        <f t="shared" si="2"/>
        <v>919089.46200000006</v>
      </c>
      <c r="I12" s="23">
        <f t="shared" ref="I12:I14" si="4">I11+H12</f>
        <v>2571775.9894000003</v>
      </c>
      <c r="J12" s="24"/>
      <c r="K12" s="25">
        <f t="shared" si="3"/>
        <v>0.1744345689717465</v>
      </c>
      <c r="L12" s="22">
        <f t="shared" si="0"/>
        <v>11.06883279138666</v>
      </c>
      <c r="M12" s="24"/>
      <c r="N12" s="24"/>
    </row>
    <row r="13" spans="2:14" ht="22.5" customHeight="1" outlineLevel="1">
      <c r="B13" s="24"/>
      <c r="C13" s="19">
        <v>45574</v>
      </c>
      <c r="D13" s="19">
        <v>45576</v>
      </c>
      <c r="E13" s="11">
        <v>14928</v>
      </c>
      <c r="F13" s="21">
        <f>F12+E13</f>
        <v>55302</v>
      </c>
      <c r="G13" s="22">
        <v>64.653499999999994</v>
      </c>
      <c r="H13" s="34">
        <f t="shared" si="2"/>
        <v>965147.44799999986</v>
      </c>
      <c r="I13" s="23">
        <f t="shared" si="4"/>
        <v>3536923.4374000002</v>
      </c>
      <c r="J13" s="24"/>
      <c r="K13" s="25">
        <f t="shared" si="3"/>
        <v>0.17978177613989449</v>
      </c>
      <c r="L13" s="22">
        <f t="shared" si="0"/>
        <v>11.623521063660668</v>
      </c>
      <c r="M13" s="24"/>
      <c r="N13" s="24"/>
    </row>
    <row r="14" spans="2:14" ht="22.5" customHeight="1" outlineLevel="1" thickBot="1">
      <c r="B14" s="24"/>
      <c r="C14" s="19">
        <v>45575</v>
      </c>
      <c r="D14" s="19">
        <v>45579</v>
      </c>
      <c r="E14" s="11">
        <v>14841</v>
      </c>
      <c r="F14" s="21">
        <f>F13+E14</f>
        <v>70143</v>
      </c>
      <c r="G14" s="22">
        <v>64.215100000000007</v>
      </c>
      <c r="H14" s="34">
        <f>E14*G14</f>
        <v>953016.29910000006</v>
      </c>
      <c r="I14" s="23">
        <f t="shared" si="4"/>
        <v>4489939.7365000006</v>
      </c>
      <c r="J14" s="24"/>
      <c r="K14" s="25">
        <f t="shared" si="3"/>
        <v>0.17873401257316279</v>
      </c>
      <c r="L14" s="22">
        <f t="shared" si="0"/>
        <v>11.477422490786907</v>
      </c>
      <c r="N14" s="24" t="s">
        <v>9</v>
      </c>
    </row>
    <row r="15" spans="2:14" ht="22.5" customHeight="1" outlineLevel="1" thickBot="1">
      <c r="B15" s="29"/>
      <c r="C15" s="27">
        <v>45576</v>
      </c>
      <c r="D15" s="27">
        <v>45580</v>
      </c>
      <c r="E15" s="28">
        <v>12891</v>
      </c>
      <c r="F15" s="38">
        <f>F14+E15</f>
        <v>83034</v>
      </c>
      <c r="G15" s="39">
        <v>64.250799999999998</v>
      </c>
      <c r="H15" s="35">
        <f>E15*G15</f>
        <v>828257.06279999996</v>
      </c>
      <c r="I15" s="40">
        <f>I14+H15</f>
        <v>5318196.7993000001</v>
      </c>
      <c r="J15" s="29"/>
      <c r="K15" s="32">
        <f t="shared" si="3"/>
        <v>0.15524965676710745</v>
      </c>
      <c r="L15" s="39">
        <f t="shared" si="0"/>
        <v>9.9749146470120671</v>
      </c>
      <c r="M15" s="36">
        <f>SUM(L5:L15)</f>
        <v>64.048423528915862</v>
      </c>
      <c r="N15" s="22">
        <f>I15/F15</f>
        <v>64.048423528915862</v>
      </c>
    </row>
    <row r="16" spans="2:14" ht="22.5" customHeight="1">
      <c r="B16" s="18" t="s">
        <v>11</v>
      </c>
      <c r="C16" s="19">
        <v>45579</v>
      </c>
      <c r="D16" s="37">
        <v>45583</v>
      </c>
      <c r="E16" s="11">
        <v>14869</v>
      </c>
      <c r="F16" s="21">
        <f>E16</f>
        <v>14869</v>
      </c>
      <c r="G16" s="22">
        <f t="shared" ref="G16:G19" si="5">H16/E16</f>
        <v>64.179700047077816</v>
      </c>
      <c r="H16" s="34">
        <v>954287.96</v>
      </c>
      <c r="I16" s="23">
        <f>H16</f>
        <v>954287.96</v>
      </c>
      <c r="J16" s="33"/>
      <c r="K16" s="25">
        <f t="shared" ref="K16:K20" si="6">E16/$F$20</f>
        <v>0.24391404199475067</v>
      </c>
      <c r="L16" s="22">
        <f t="shared" si="0"/>
        <v>15.654330052493441</v>
      </c>
      <c r="M16" s="33"/>
      <c r="N16" s="33"/>
    </row>
    <row r="17" spans="3:14" ht="22.5" customHeight="1">
      <c r="C17" s="19">
        <v>45580</v>
      </c>
      <c r="D17" s="37">
        <v>45582</v>
      </c>
      <c r="E17" s="11">
        <v>9396</v>
      </c>
      <c r="F17" s="21">
        <f t="shared" ref="F17:F20" si="7">F16+E17</f>
        <v>24265</v>
      </c>
      <c r="G17" s="22">
        <f t="shared" si="5"/>
        <v>65.55669965942954</v>
      </c>
      <c r="H17" s="34">
        <v>615970.75</v>
      </c>
      <c r="I17" s="23">
        <f>H17+I16</f>
        <v>1570258.71</v>
      </c>
      <c r="K17" s="25">
        <f t="shared" si="6"/>
        <v>0.15413385826771653</v>
      </c>
      <c r="L17" s="22">
        <f t="shared" si="0"/>
        <v>10.104507053805774</v>
      </c>
    </row>
    <row r="18" spans="3:14" ht="22.5" customHeight="1">
      <c r="C18" s="19">
        <v>45581</v>
      </c>
      <c r="D18" s="37">
        <v>45583</v>
      </c>
      <c r="E18" s="11">
        <v>12901</v>
      </c>
      <c r="F18" s="21">
        <f t="shared" si="7"/>
        <v>37166</v>
      </c>
      <c r="G18" s="22">
        <f t="shared" si="5"/>
        <v>65.707400201534767</v>
      </c>
      <c r="H18" s="34">
        <v>847691.17</v>
      </c>
      <c r="I18" s="23">
        <f t="shared" ref="I18:I20" si="8">I17+H18</f>
        <v>2417949.88</v>
      </c>
      <c r="K18" s="25">
        <f t="shared" si="6"/>
        <v>0.21163057742782151</v>
      </c>
      <c r="L18" s="22">
        <f t="shared" si="0"/>
        <v>13.905695045931759</v>
      </c>
    </row>
    <row r="19" spans="3:14" ht="22.5" customHeight="1" thickBot="1">
      <c r="C19" s="19">
        <v>45582</v>
      </c>
      <c r="D19" s="37">
        <v>45584</v>
      </c>
      <c r="E19" s="11">
        <v>12000</v>
      </c>
      <c r="F19" s="21">
        <f t="shared" si="7"/>
        <v>49166</v>
      </c>
      <c r="G19" s="22">
        <f t="shared" si="5"/>
        <v>65.975700000000003</v>
      </c>
      <c r="H19" s="34">
        <v>791708.4</v>
      </c>
      <c r="I19" s="23">
        <f t="shared" si="8"/>
        <v>3209658.28</v>
      </c>
      <c r="K19" s="25">
        <f t="shared" si="6"/>
        <v>0.19685039370078741</v>
      </c>
      <c r="L19" s="22">
        <f t="shared" si="0"/>
        <v>12.987342519685042</v>
      </c>
      <c r="N19" s="24" t="s">
        <v>9</v>
      </c>
    </row>
    <row r="20" spans="3:14" ht="22.5" customHeight="1" thickBot="1">
      <c r="C20" s="19">
        <v>45583</v>
      </c>
      <c r="D20" s="37">
        <v>45587</v>
      </c>
      <c r="E20" s="11">
        <v>11794</v>
      </c>
      <c r="F20" s="30">
        <f t="shared" si="7"/>
        <v>60960</v>
      </c>
      <c r="G20" s="22">
        <f>H20/E20</f>
        <v>66.051399864337796</v>
      </c>
      <c r="H20" s="34">
        <v>779010.21</v>
      </c>
      <c r="I20" s="31">
        <f t="shared" si="8"/>
        <v>3988668.4899999998</v>
      </c>
      <c r="K20" s="25">
        <f t="shared" si="6"/>
        <v>0.19347112860892388</v>
      </c>
      <c r="L20" s="22">
        <f t="shared" si="0"/>
        <v>12.779038877952754</v>
      </c>
      <c r="M20" s="36">
        <f>SUM(L16:L20)</f>
        <v>65.430913549868777</v>
      </c>
      <c r="N20" s="22">
        <f>I20/F20</f>
        <v>65.430913549868762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866E-70A0-44B7-917B-8276BF447215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FF9F16DD2714284860E4904EA6429" ma:contentTypeVersion="16" ma:contentTypeDescription="Create a new document." ma:contentTypeScope="" ma:versionID="f8591d572f4a10668f33e921a808bef9">
  <xsd:schema xmlns:xsd="http://www.w3.org/2001/XMLSchema" xmlns:xs="http://www.w3.org/2001/XMLSchema" xmlns:p="http://schemas.microsoft.com/office/2006/metadata/properties" xmlns:ns2="da5c6598-de5f-4984-adb7-66522e738f58" xmlns:ns3="2776074a-4dc2-45d2-85f4-c3e2cfb7286c" targetNamespace="http://schemas.microsoft.com/office/2006/metadata/properties" ma:root="true" ma:fieldsID="cf91589952c0cd44ba58c45fc3ad35d8" ns2:_="" ns3:_="">
    <xsd:import namespace="da5c6598-de5f-4984-adb7-66522e738f58"/>
    <xsd:import namespace="2776074a-4dc2-45d2-85f4-c3e2cfb72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6598-de5f-4984-adb7-66522e738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074a-4dc2-45d2-85f4-c3e2cfb72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50626c4-1027-4aaf-a1e8-a04287d08462}" ma:internalName="TaxCatchAll" ma:showField="CatchAllData" ma:web="2776074a-4dc2-45d2-85f4-c3e2cfb72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76074a-4dc2-45d2-85f4-c3e2cfb7286c">
      <UserInfo>
        <DisplayName>Floyd Dayco</DisplayName>
        <AccountId>26</AccountId>
        <AccountType/>
      </UserInfo>
      <UserInfo>
        <DisplayName>Reyes, Mark Jhoscelle</DisplayName>
        <AccountId>23</AccountId>
        <AccountType/>
      </UserInfo>
    </SharedWithUsers>
    <TaxCatchAll xmlns="2776074a-4dc2-45d2-85f4-c3e2cfb7286c" xsi:nil="true"/>
    <lcf76f155ced4ddcb4097134ff3c332f xmlns="da5c6598-de5f-4984-adb7-66522e738f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67B31-5926-4644-8C82-8E1FE98DD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c6598-de5f-4984-adb7-66522e738f58"/>
    <ds:schemaRef ds:uri="2776074a-4dc2-45d2-85f4-c3e2cfb72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AC4EEC-4466-4D42-B4F3-F530550AB02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9f944fb-6234-42a9-9b3e-5706d6d612b2"/>
    <ds:schemaRef ds:uri="http://schemas.openxmlformats.org/package/2006/metadata/core-properties"/>
    <ds:schemaRef ds:uri="http://www.w3.org/XML/1998/namespace"/>
    <ds:schemaRef ds:uri="http://purl.org/dc/dcmitype/"/>
    <ds:schemaRef ds:uri="bb19eb1d-eecf-4310-8ece-2a19f4044d79"/>
    <ds:schemaRef ds:uri="2776074a-4dc2-45d2-85f4-c3e2cfb7286c"/>
    <ds:schemaRef ds:uri="da5c6598-de5f-4984-adb7-66522e738f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Week 2 Arcadis share buyback </vt:lpstr>
      <vt:lpstr>Sheet1</vt:lpstr>
      <vt:lpstr>'Week 2 Arcadis share buyback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Baykalöz, Sinem</cp:lastModifiedBy>
  <cp:revision/>
  <cp:lastPrinted>2024-10-13T19:49:50Z</cp:lastPrinted>
  <dcterms:created xsi:type="dcterms:W3CDTF">2021-02-25T16:44:28Z</dcterms:created>
  <dcterms:modified xsi:type="dcterms:W3CDTF">2024-10-28T09:22:10Z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0x0101005E9FF9F16DD2714284860E4904EA6429</vt:lpwstr>
  </property>
  <property fmtid="{D5CDD505-2E9C-101B-9397-08002B2CF9AE}" pid="3" name="MediaServiceImageTags">
    <vt:lpwstr/>
  </property>
</Properties>
</file>