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5 SBB/"/>
    </mc:Choice>
  </mc:AlternateContent>
  <xr:revisionPtr revIDLastSave="8" documentId="14_{BF455032-FF99-4832-B1A2-B49B58EEC95B}" xr6:coauthVersionLast="47" xr6:coauthVersionMax="47" xr10:uidLastSave="{D6D9A44E-3115-486B-8B4F-EF4ACEA3E208}"/>
  <bookViews>
    <workbookView xWindow="570" yWindow="570" windowWidth="25140" windowHeight="12930" xr2:uid="{830D3D61-B9B0-425B-8F41-8EF6D32F60CE}"/>
  </bookViews>
  <sheets>
    <sheet name="Arcadis share buy back 175m" sheetId="1" r:id="rId1"/>
    <sheet name="Sheet1" sheetId="2" r:id="rId2"/>
  </sheets>
  <definedNames>
    <definedName name="_xlnm.Print_Area" localSheetId="0">'Arcadis share buy back 175m'!$B$1:$N$18</definedName>
    <definedName name="_xlnm.Print_Titles" localSheetId="0">'Arcadis share buy back 175m'!$2:$9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G11" i="1" l="1"/>
  <c r="G12" i="1" s="1"/>
  <c r="G13" i="1" s="1"/>
  <c r="G14" i="1" s="1"/>
  <c r="G15" i="1" s="1"/>
  <c r="G17" i="1" s="1"/>
  <c r="M10" i="1"/>
  <c r="D15" i="1" l="1"/>
  <c r="D14" i="1"/>
  <c r="M11" i="1"/>
  <c r="F11" i="1"/>
  <c r="F12" i="1" s="1"/>
  <c r="F13" i="1" s="1"/>
  <c r="F14" i="1" s="1"/>
  <c r="F15" i="1" s="1"/>
  <c r="D11" i="1"/>
  <c r="D12" i="1"/>
  <c r="D13" i="1"/>
  <c r="M12" i="1" l="1"/>
  <c r="I15" i="1" l="1"/>
  <c r="I14" i="1"/>
  <c r="I13" i="1"/>
  <c r="J13" i="1" l="1"/>
  <c r="J14" i="1" s="1"/>
  <c r="J15" i="1" s="1"/>
  <c r="J17" i="1" s="1"/>
  <c r="P15" i="1" l="1"/>
  <c r="Q15" i="1" l="1"/>
  <c r="C6" i="1" l="1"/>
  <c r="C5" i="1" l="1"/>
  <c r="L13" i="1"/>
  <c r="M13" i="1" s="1"/>
  <c r="L14" i="1"/>
  <c r="M14" i="1" s="1"/>
  <c r="L15" i="1"/>
  <c r="M15" i="1" s="1"/>
  <c r="N15" i="1" l="1"/>
  <c r="N17" i="1"/>
  <c r="C7" i="1" s="1"/>
</calcChain>
</file>

<file path=xl/sharedStrings.xml><?xml version="1.0" encoding="utf-8"?>
<sst xmlns="http://schemas.openxmlformats.org/spreadsheetml/2006/main" count="21" uniqueCount="21">
  <si>
    <t>as mentioned in press release</t>
  </si>
  <si>
    <t>Trade date</t>
  </si>
  <si>
    <t>Value Date</t>
  </si>
  <si>
    <t>Week 1</t>
  </si>
  <si>
    <t>check</t>
  </si>
  <si>
    <t>TOTAL</t>
  </si>
  <si>
    <t>% bought of target</t>
  </si>
  <si>
    <t>cum cost total</t>
  </si>
  <si>
    <t>Total # Shares</t>
  </si>
  <si>
    <t>Total Consideration</t>
  </si>
  <si>
    <t>Average share price</t>
  </si>
  <si>
    <t># shares / day</t>
  </si>
  <si>
    <t>Total Repurchased Shares / since program start</t>
  </si>
  <si>
    <t>Costs / day</t>
  </si>
  <si>
    <t>Share price / day</t>
  </si>
  <si>
    <t>Weighted avg share price / week</t>
  </si>
  <si>
    <t xml:space="preserve">Cummulative Shares / week </t>
  </si>
  <si>
    <t xml:space="preserve">Cummulative Costs / week </t>
  </si>
  <si>
    <t>Arcadis Investor Relations</t>
  </si>
  <si>
    <t>Week 1 Summary</t>
  </si>
  <si>
    <r>
      <rPr>
        <b/>
        <sz val="16"/>
        <color rgb="FFEC7320"/>
        <rFont val="Aptos"/>
        <family val="2"/>
      </rPr>
      <t>ARCADIS SHARE BUYBACK PROGRAM 2025</t>
    </r>
    <r>
      <rPr>
        <b/>
        <sz val="16"/>
        <color theme="1"/>
        <rFont val="Aptos"/>
        <family val="2"/>
      </rPr>
      <t xml:space="preserve">
</t>
    </r>
    <r>
      <rPr>
        <sz val="16"/>
        <color theme="1"/>
        <rFont val="Aptos"/>
        <family val="2"/>
      </rPr>
      <t>Total Program Size: EUR 175 million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</si>
</sst>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€&quot;\ #,##0.00"/>
    <numFmt numFmtId="169" formatCode="&quot;€&quot;\ #,##0"/>
    <numFmt numFmtId="170" formatCode="#,##0%_);\(#,##0%\)"/>
    <numFmt numFmtId="171" formatCode="#,##0_ ;\-#,##0\ "/>
    <numFmt numFmtId="172" formatCode="_ &quot;€&quot;\ * #,##0_ ;_ &quot;€&quot;\ * \-#,##0_ ;_ &quot;€&quot;\ * &quot;-&quot;??_ ;_ @_ 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sz val="16"/>
      <color theme="1"/>
      <name val="Aptos"/>
      <family val="2"/>
    </font>
    <font>
      <b/>
      <sz val="16"/>
      <color theme="1"/>
      <name val="Aptos"/>
      <family val="2"/>
    </font>
    <font>
      <sz val="11"/>
      <color rgb="FFFF0000"/>
      <name val="Aptos"/>
      <family val="2"/>
    </font>
    <font>
      <b/>
      <sz val="16"/>
      <color rgb="FFEC7320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732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" fillId="0" borderId="0"/>
    <xf numFmtId="0" fontId="1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6" applyNumberFormat="0" applyAlignment="0" applyProtection="0"/>
    <xf numFmtId="0" fontId="18" fillId="7" borderId="7" applyNumberFormat="0" applyAlignment="0" applyProtection="0"/>
    <xf numFmtId="0" fontId="19" fillId="7" borderId="6" applyNumberFormat="0" applyAlignment="0" applyProtection="0"/>
    <xf numFmtId="0" fontId="20" fillId="0" borderId="8" applyNumberFormat="0" applyFill="0" applyAlignment="0" applyProtection="0"/>
    <xf numFmtId="0" fontId="21" fillId="8" borderId="9" applyNumberFormat="0" applyAlignment="0" applyProtection="0"/>
    <xf numFmtId="0" fontId="22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 applyFill="0" applyBorder="0" applyAlignment="0" applyProtection="0"/>
    <xf numFmtId="0" fontId="31" fillId="0" borderId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7" borderId="6" applyNumberFormat="0" applyAlignment="0" applyProtection="0"/>
    <xf numFmtId="0" fontId="33" fillId="0" borderId="8" applyNumberFormat="0" applyFill="0" applyAlignment="0" applyProtection="0"/>
    <xf numFmtId="0" fontId="27" fillId="9" borderId="10" applyNumberFormat="0" applyFont="0" applyAlignment="0" applyProtection="0"/>
    <xf numFmtId="0" fontId="34" fillId="6" borderId="6" applyNumberFormat="0" applyAlignment="0" applyProtection="0"/>
    <xf numFmtId="0" fontId="35" fillId="5" borderId="0" applyNumberFormat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6" fillId="3" borderId="0" applyNumberFormat="0" applyBorder="0" applyAlignment="0" applyProtection="0"/>
    <xf numFmtId="0" fontId="10" fillId="0" borderId="0"/>
    <xf numFmtId="0" fontId="8" fillId="0" borderId="0"/>
    <xf numFmtId="0" fontId="8" fillId="0" borderId="0"/>
    <xf numFmtId="0" fontId="37" fillId="0" borderId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4" borderId="0" applyNumberFormat="0" applyBorder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30" fillId="8" borderId="9" applyNumberFormat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12" applyNumberFormat="0" applyFill="0" applyAlignment="0" applyProtection="0"/>
  </cellStyleXfs>
  <cellXfs count="49">
    <xf numFmtId="0" fontId="0" fillId="0" borderId="0" xfId="0"/>
    <xf numFmtId="0" fontId="48" fillId="0" borderId="0" xfId="0" applyFont="1"/>
    <xf numFmtId="3" fontId="48" fillId="0" borderId="0" xfId="0" applyNumberFormat="1" applyFont="1"/>
    <xf numFmtId="3" fontId="48" fillId="0" borderId="0" xfId="1" applyNumberFormat="1" applyFont="1"/>
    <xf numFmtId="164" fontId="48" fillId="0" borderId="0" xfId="2" applyFont="1"/>
    <xf numFmtId="3" fontId="51" fillId="0" borderId="0" xfId="1" applyNumberFormat="1" applyFont="1"/>
    <xf numFmtId="0" fontId="52" fillId="0" borderId="0" xfId="0" applyFont="1" applyAlignment="1">
      <alignment vertical="top"/>
    </xf>
    <xf numFmtId="0" fontId="47" fillId="0" borderId="0" xfId="0" applyFont="1"/>
    <xf numFmtId="3" fontId="47" fillId="0" borderId="0" xfId="0" applyNumberFormat="1" applyFont="1"/>
    <xf numFmtId="3" fontId="47" fillId="0" borderId="0" xfId="1" applyNumberFormat="1" applyFont="1"/>
    <xf numFmtId="164" fontId="47" fillId="0" borderId="0" xfId="2" applyFont="1"/>
    <xf numFmtId="164" fontId="47" fillId="0" borderId="13" xfId="2" applyFont="1" applyBorder="1"/>
    <xf numFmtId="171" fontId="47" fillId="0" borderId="14" xfId="2" applyNumberFormat="1" applyFont="1" applyBorder="1"/>
    <xf numFmtId="164" fontId="47" fillId="0" borderId="15" xfId="2" applyFont="1" applyBorder="1"/>
    <xf numFmtId="172" fontId="47" fillId="0" borderId="16" xfId="2" applyNumberFormat="1" applyFont="1" applyBorder="1"/>
    <xf numFmtId="164" fontId="47" fillId="0" borderId="0" xfId="2" applyFont="1" applyBorder="1"/>
    <xf numFmtId="164" fontId="47" fillId="0" borderId="17" xfId="2" applyFont="1" applyBorder="1"/>
    <xf numFmtId="164" fontId="47" fillId="0" borderId="18" xfId="2" applyFont="1" applyBorder="1"/>
    <xf numFmtId="0" fontId="47" fillId="0" borderId="0" xfId="0" applyFont="1" applyAlignment="1">
      <alignment wrapText="1"/>
    </xf>
    <xf numFmtId="0" fontId="53" fillId="0" borderId="1" xfId="0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3" fontId="53" fillId="0" borderId="1" xfId="1" applyNumberFormat="1" applyFont="1" applyBorder="1" applyAlignment="1">
      <alignment horizontal="center" wrapText="1"/>
    </xf>
    <xf numFmtId="164" fontId="53" fillId="0" borderId="1" xfId="2" applyFont="1" applyBorder="1" applyAlignment="1">
      <alignment horizontal="center" wrapText="1"/>
    </xf>
    <xf numFmtId="0" fontId="47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47" fillId="2" borderId="0" xfId="0" applyFont="1" applyFill="1"/>
    <xf numFmtId="16" fontId="47" fillId="0" borderId="0" xfId="0" applyNumberFormat="1" applyFont="1"/>
    <xf numFmtId="168" fontId="47" fillId="0" borderId="0" xfId="0" applyNumberFormat="1" applyFont="1"/>
    <xf numFmtId="169" fontId="47" fillId="0" borderId="0" xfId="2" applyNumberFormat="1" applyFont="1"/>
    <xf numFmtId="9" fontId="47" fillId="0" borderId="0" xfId="1" applyNumberFormat="1" applyFont="1"/>
    <xf numFmtId="0" fontId="53" fillId="0" borderId="0" xfId="0" applyFont="1"/>
    <xf numFmtId="43" fontId="54" fillId="0" borderId="0" xfId="22" applyNumberFormat="1" applyFont="1" applyAlignment="1">
      <alignment horizontal="right" vertical="center" wrapText="1"/>
    </xf>
    <xf numFmtId="3" fontId="54" fillId="0" borderId="0" xfId="22" applyNumberFormat="1" applyFont="1" applyAlignment="1">
      <alignment horizontal="right" vertical="center" wrapText="1"/>
    </xf>
    <xf numFmtId="3" fontId="47" fillId="2" borderId="2" xfId="1" applyNumberFormat="1" applyFont="1" applyFill="1" applyBorder="1"/>
    <xf numFmtId="169" fontId="47" fillId="2" borderId="2" xfId="2" applyNumberFormat="1" applyFont="1" applyFill="1" applyBorder="1"/>
    <xf numFmtId="164" fontId="53" fillId="2" borderId="2" xfId="2" applyFont="1" applyFill="1" applyBorder="1"/>
    <xf numFmtId="3" fontId="53" fillId="0" borderId="0" xfId="0" applyNumberFormat="1" applyFont="1"/>
    <xf numFmtId="0" fontId="47" fillId="34" borderId="0" xfId="0" applyFont="1" applyFill="1"/>
    <xf numFmtId="3" fontId="47" fillId="34" borderId="0" xfId="0" applyNumberFormat="1" applyFont="1" applyFill="1"/>
    <xf numFmtId="3" fontId="47" fillId="34" borderId="0" xfId="1" applyNumberFormat="1" applyFont="1" applyFill="1" applyBorder="1"/>
    <xf numFmtId="164" fontId="47" fillId="34" borderId="0" xfId="2" applyFont="1" applyFill="1"/>
    <xf numFmtId="0" fontId="48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right" wrapText="1"/>
    </xf>
    <xf numFmtId="168" fontId="47" fillId="0" borderId="0" xfId="0" applyNumberFormat="1" applyFont="1" applyAlignment="1">
      <alignment horizontal="right"/>
    </xf>
    <xf numFmtId="169" fontId="47" fillId="0" borderId="0" xfId="0" applyNumberFormat="1" applyFont="1" applyAlignment="1">
      <alignment horizontal="right"/>
    </xf>
    <xf numFmtId="9" fontId="47" fillId="0" borderId="0" xfId="131" applyFont="1" applyAlignment="1">
      <alignment horizontal="right"/>
    </xf>
    <xf numFmtId="169" fontId="53" fillId="0" borderId="0" xfId="0" applyNumberFormat="1" applyFont="1" applyAlignment="1">
      <alignment horizontal="right"/>
    </xf>
    <xf numFmtId="0" fontId="50" fillId="0" borderId="0" xfId="0" applyFont="1" applyAlignment="1">
      <alignment horizontal="center" wrapText="1"/>
    </xf>
  </cellXfs>
  <cellStyles count="137">
    <cellStyle name="_Table" xfId="136" xr:uid="{CB202642-4F35-4F6A-AE8D-F1F3AFFCB0FA}"/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10" xfId="134" xr:uid="{36DFFBC0-59D6-46E1-8A4A-EEF851641BCD}"/>
    <cellStyle name="Comma 2 11" xfId="135" xr:uid="{3C2F825C-9226-46C7-A592-C774325C77CB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2 8" xfId="132" xr:uid="{8BEB4373-80B5-457C-B9B0-1248B6464419}"/>
    <cellStyle name="Comma 2 9" xfId="133" xr:uid="{B1FCC92A-D8FA-4495-BB1D-9C6C93428432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" xfId="131" builtinId="5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colors>
    <mruColors>
      <color rgb="FFEC7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150822</xdr:colOff>
      <xdr:row>0</xdr:row>
      <xdr:rowOff>186518</xdr:rowOff>
    </xdr:from>
    <xdr:to>
      <xdr:col>13</xdr:col>
      <xdr:colOff>1931006</xdr:colOff>
      <xdr:row>0</xdr:row>
      <xdr:rowOff>636361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EA47351C-F56C-4E97-BBC5-BB0E5102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1393" y="186518"/>
          <a:ext cx="2613395" cy="45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1:Q19"/>
  <sheetViews>
    <sheetView showGridLines="0" tabSelected="1" view="pageBreakPreview" topLeftCell="B1" zoomScaleNormal="115" zoomScaleSheetLayoutView="100" workbookViewId="0">
      <pane ySplit="9" topLeftCell="A10" activePane="bottomLeft" state="frozen"/>
      <selection pane="bottomLeft" activeCell="B2" sqref="B2:N2"/>
    </sheetView>
  </sheetViews>
  <sheetFormatPr defaultRowHeight="14.5"/>
  <cols>
    <col min="1" max="1" width="8.7265625" style="1"/>
    <col min="2" max="2" width="32.81640625" style="1" customWidth="1"/>
    <col min="3" max="4" width="14" style="1" customWidth="1"/>
    <col min="5" max="5" width="17.7265625" style="2" customWidth="1"/>
    <col min="6" max="7" width="17.7265625" style="3" customWidth="1"/>
    <col min="8" max="8" width="17.7265625" style="1" customWidth="1"/>
    <col min="9" max="9" width="17.7265625" style="4" customWidth="1"/>
    <col min="10" max="10" width="21.26953125" style="4" customWidth="1"/>
    <col min="11" max="11" width="2.54296875" style="1" customWidth="1"/>
    <col min="12" max="12" width="8" style="1" customWidth="1"/>
    <col min="13" max="13" width="11.81640625" style="1" customWidth="1"/>
    <col min="14" max="14" width="31.453125" style="1" bestFit="1" customWidth="1"/>
    <col min="15" max="15" width="8.7265625" style="41"/>
    <col min="16" max="16" width="14.81640625" style="41" bestFit="1" customWidth="1"/>
    <col min="17" max="17" width="8.7265625" style="41"/>
    <col min="18" max="16384" width="8.7265625" style="1"/>
  </cols>
  <sheetData>
    <row r="1" spans="2:17" ht="68" customHeight="1">
      <c r="B1" s="6" t="s">
        <v>18</v>
      </c>
    </row>
    <row r="2" spans="2:17" ht="45" customHeight="1">
      <c r="B2" s="48" t="s">
        <v>20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7">
      <c r="F3" s="5"/>
      <c r="G3" s="5"/>
    </row>
    <row r="4" spans="2:17" s="7" customFormat="1" ht="16.5" thickBot="1">
      <c r="B4" s="7" t="s">
        <v>19</v>
      </c>
      <c r="E4" s="8"/>
      <c r="F4" s="9"/>
      <c r="G4" s="9"/>
      <c r="I4" s="10"/>
      <c r="J4" s="10"/>
      <c r="O4" s="42"/>
      <c r="P4" s="42"/>
      <c r="Q4" s="42"/>
    </row>
    <row r="5" spans="2:17" s="7" customFormat="1" ht="16">
      <c r="B5" s="11" t="s">
        <v>8</v>
      </c>
      <c r="C5" s="12">
        <f>G17</f>
        <v>106232</v>
      </c>
      <c r="E5" s="8"/>
      <c r="F5" s="9"/>
      <c r="G5" s="9"/>
      <c r="I5" s="10"/>
      <c r="J5" s="10"/>
      <c r="O5" s="42"/>
      <c r="P5" s="42"/>
      <c r="Q5" s="42"/>
    </row>
    <row r="6" spans="2:17" s="7" customFormat="1" ht="16">
      <c r="B6" s="13" t="s">
        <v>9</v>
      </c>
      <c r="C6" s="14">
        <f>J17</f>
        <v>5019427.7773000002</v>
      </c>
      <c r="D6" s="15"/>
      <c r="E6" s="15"/>
      <c r="F6" s="9"/>
      <c r="G6" s="9"/>
      <c r="I6" s="10"/>
      <c r="J6" s="10"/>
      <c r="O6" s="42"/>
      <c r="P6" s="42"/>
      <c r="Q6" s="42"/>
    </row>
    <row r="7" spans="2:17" s="7" customFormat="1" ht="16.5" thickBot="1">
      <c r="B7" s="16" t="s">
        <v>10</v>
      </c>
      <c r="C7" s="17">
        <f>N17</f>
        <v>47.249677849423904</v>
      </c>
      <c r="D7" s="15"/>
      <c r="E7" s="15"/>
      <c r="F7" s="9"/>
      <c r="G7" s="9"/>
      <c r="I7" s="10"/>
      <c r="J7" s="10"/>
      <c r="O7" s="42"/>
      <c r="P7" s="42"/>
      <c r="Q7" s="42"/>
    </row>
    <row r="8" spans="2:17" s="7" customFormat="1" ht="16">
      <c r="E8" s="8"/>
      <c r="F8" s="9"/>
      <c r="G8" s="9"/>
      <c r="I8" s="10"/>
      <c r="J8" s="10"/>
      <c r="O8" s="42"/>
      <c r="P8" s="42"/>
      <c r="Q8" s="42"/>
    </row>
    <row r="9" spans="2:17" s="18" customFormat="1" ht="58.5" customHeight="1">
      <c r="C9" s="19" t="s">
        <v>1</v>
      </c>
      <c r="D9" s="19" t="s">
        <v>2</v>
      </c>
      <c r="E9" s="20" t="s">
        <v>11</v>
      </c>
      <c r="F9" s="21" t="s">
        <v>16</v>
      </c>
      <c r="G9" s="21" t="s">
        <v>12</v>
      </c>
      <c r="H9" s="19" t="s">
        <v>14</v>
      </c>
      <c r="I9" s="22" t="s">
        <v>13</v>
      </c>
      <c r="J9" s="21" t="s">
        <v>17</v>
      </c>
      <c r="L9" s="23"/>
      <c r="M9" s="23"/>
      <c r="N9" s="24" t="s">
        <v>15</v>
      </c>
      <c r="O9" s="42" t="s">
        <v>4</v>
      </c>
      <c r="P9" s="42" t="s">
        <v>7</v>
      </c>
      <c r="Q9" s="43" t="s">
        <v>6</v>
      </c>
    </row>
    <row r="10" spans="2:17" s="7" customFormat="1" ht="16">
      <c r="B10" s="25" t="s">
        <v>0</v>
      </c>
      <c r="C10" s="26"/>
      <c r="D10" s="26"/>
      <c r="E10" s="8"/>
      <c r="F10" s="9"/>
      <c r="G10" s="9"/>
      <c r="H10" s="27"/>
      <c r="I10" s="28"/>
      <c r="J10" s="28"/>
      <c r="L10" s="29"/>
      <c r="M10" s="10">
        <f>L10*H10</f>
        <v>0</v>
      </c>
      <c r="O10" s="42"/>
      <c r="P10" s="42"/>
      <c r="Q10" s="42"/>
    </row>
    <row r="11" spans="2:17" s="7" customFormat="1" ht="16">
      <c r="B11" s="30" t="s">
        <v>3</v>
      </c>
      <c r="C11" s="26">
        <v>45929</v>
      </c>
      <c r="D11" s="26">
        <f>C11+2</f>
        <v>45931</v>
      </c>
      <c r="E11" s="31">
        <v>0</v>
      </c>
      <c r="F11" s="31">
        <f>F10+E11</f>
        <v>0</v>
      </c>
      <c r="G11" s="31">
        <f>E11</f>
        <v>0</v>
      </c>
      <c r="H11" s="31">
        <v>0</v>
      </c>
      <c r="I11" s="31">
        <v>0</v>
      </c>
      <c r="J11" s="31">
        <v>0</v>
      </c>
      <c r="L11" s="29"/>
      <c r="M11" s="10">
        <f>L11*H11</f>
        <v>0</v>
      </c>
      <c r="O11" s="42"/>
      <c r="P11" s="42"/>
      <c r="Q11" s="42"/>
    </row>
    <row r="12" spans="2:17" s="7" customFormat="1" ht="16">
      <c r="C12" s="26">
        <v>45930</v>
      </c>
      <c r="D12" s="26">
        <f>C12+2</f>
        <v>45932</v>
      </c>
      <c r="E12" s="31">
        <v>0</v>
      </c>
      <c r="F12" s="31">
        <f t="shared" ref="F12:F15" si="0">F11+E12</f>
        <v>0</v>
      </c>
      <c r="G12" s="31">
        <f>G11+E12</f>
        <v>0</v>
      </c>
      <c r="H12" s="31">
        <v>0</v>
      </c>
      <c r="I12" s="31">
        <v>0</v>
      </c>
      <c r="J12" s="31">
        <v>0</v>
      </c>
      <c r="L12" s="29"/>
      <c r="M12" s="10">
        <f t="shared" ref="M12:M15" si="1">L12*H12</f>
        <v>0</v>
      </c>
      <c r="O12" s="42"/>
      <c r="P12" s="42"/>
      <c r="Q12" s="42"/>
    </row>
    <row r="13" spans="2:17" s="7" customFormat="1" ht="16">
      <c r="C13" s="26">
        <v>45931</v>
      </c>
      <c r="D13" s="26">
        <f>C13+2</f>
        <v>45933</v>
      </c>
      <c r="E13" s="32">
        <v>30451</v>
      </c>
      <c r="F13" s="9">
        <f t="shared" si="0"/>
        <v>30451</v>
      </c>
      <c r="G13" s="9">
        <f t="shared" ref="G13:G15" si="2">G12+E13</f>
        <v>30451</v>
      </c>
      <c r="H13" s="27">
        <v>46.723500000000001</v>
      </c>
      <c r="I13" s="28">
        <f t="shared" ref="I13:I15" si="3">E13*H13</f>
        <v>1422777.2985</v>
      </c>
      <c r="J13" s="28">
        <f t="shared" ref="J13:J15" si="4">J12+I13</f>
        <v>1422777.2985</v>
      </c>
      <c r="L13" s="29">
        <f>E13/F15</f>
        <v>0.28664620829881771</v>
      </c>
      <c r="M13" s="10">
        <f t="shared" si="1"/>
        <v>13.39311411344981</v>
      </c>
      <c r="O13" s="42"/>
      <c r="P13" s="42"/>
      <c r="Q13" s="42"/>
    </row>
    <row r="14" spans="2:17" s="7" customFormat="1" ht="15.65" customHeight="1" thickBot="1">
      <c r="C14" s="26">
        <v>45932</v>
      </c>
      <c r="D14" s="26">
        <f>C14+4</f>
        <v>45936</v>
      </c>
      <c r="E14" s="32">
        <v>32120</v>
      </c>
      <c r="F14" s="9">
        <f t="shared" si="0"/>
        <v>62571</v>
      </c>
      <c r="G14" s="9">
        <f t="shared" si="2"/>
        <v>62571</v>
      </c>
      <c r="H14" s="27">
        <v>47.529499999999999</v>
      </c>
      <c r="I14" s="28">
        <f t="shared" si="3"/>
        <v>1526647.54</v>
      </c>
      <c r="J14" s="28">
        <f t="shared" si="4"/>
        <v>2949424.8385000001</v>
      </c>
      <c r="L14" s="29">
        <f>E14/F15</f>
        <v>0.30235710520370512</v>
      </c>
      <c r="M14" s="10">
        <f t="shared" si="1"/>
        <v>14.370882031779502</v>
      </c>
      <c r="O14" s="42"/>
      <c r="P14" s="42"/>
      <c r="Q14" s="42"/>
    </row>
    <row r="15" spans="2:17" s="7" customFormat="1" ht="15.65" customHeight="1" thickBot="1">
      <c r="C15" s="26">
        <v>45933</v>
      </c>
      <c r="D15" s="26">
        <f>C15+4</f>
        <v>45937</v>
      </c>
      <c r="E15" s="8">
        <v>43661</v>
      </c>
      <c r="F15" s="33">
        <f t="shared" si="0"/>
        <v>106232</v>
      </c>
      <c r="G15" s="9">
        <f t="shared" si="2"/>
        <v>106232</v>
      </c>
      <c r="H15" s="27">
        <v>47.410800000000002</v>
      </c>
      <c r="I15" s="28">
        <f t="shared" si="3"/>
        <v>2070002.9388000001</v>
      </c>
      <c r="J15" s="34">
        <f t="shared" si="4"/>
        <v>5019427.7773000002</v>
      </c>
      <c r="L15" s="29">
        <f>E15/F15</f>
        <v>0.41099668649747723</v>
      </c>
      <c r="M15" s="10">
        <f t="shared" si="1"/>
        <v>19.485681704194594</v>
      </c>
      <c r="N15" s="35">
        <f>SUM(M10:M15)</f>
        <v>47.249677849423904</v>
      </c>
      <c r="O15" s="44">
        <f>(J15/F15)</f>
        <v>47.249677849423904</v>
      </c>
      <c r="P15" s="45">
        <f>J15</f>
        <v>5019427.7773000002</v>
      </c>
      <c r="Q15" s="46">
        <f>P15/175000000</f>
        <v>2.8682444441714288E-2</v>
      </c>
    </row>
    <row r="16" spans="2:17" s="7" customFormat="1" ht="3.5" customHeight="1" thickBot="1">
      <c r="B16" s="37"/>
      <c r="C16" s="37"/>
      <c r="D16" s="37"/>
      <c r="E16" s="38"/>
      <c r="F16" s="39"/>
      <c r="G16" s="39"/>
      <c r="H16" s="37"/>
      <c r="I16" s="40"/>
      <c r="J16" s="40"/>
      <c r="K16" s="37"/>
      <c r="L16" s="37"/>
      <c r="M16" s="37"/>
      <c r="N16" s="37"/>
      <c r="O16" s="42"/>
      <c r="P16" s="42"/>
      <c r="Q16" s="42"/>
    </row>
    <row r="17" spans="2:17" s="30" customFormat="1" ht="16.5" thickBot="1">
      <c r="B17" s="30" t="s">
        <v>5</v>
      </c>
      <c r="E17" s="36"/>
      <c r="G17" s="33">
        <f>G15</f>
        <v>106232</v>
      </c>
      <c r="H17" s="27"/>
      <c r="I17" s="28"/>
      <c r="J17" s="33">
        <f>J15</f>
        <v>5019427.7773000002</v>
      </c>
      <c r="K17" s="7"/>
      <c r="L17" s="29"/>
      <c r="M17" s="10"/>
      <c r="N17" s="35">
        <f>J17/G17</f>
        <v>47.249677849423904</v>
      </c>
      <c r="O17" s="44"/>
      <c r="P17" s="47"/>
      <c r="Q17" s="46"/>
    </row>
    <row r="19" spans="2:17">
      <c r="B19" s="2"/>
    </row>
  </sheetData>
  <mergeCells count="1">
    <mergeCell ref="B2:N2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headerFooter>
    <oddFooter>&amp;C&amp;"Aptos,Regular"&amp;12&amp;P&amp;R&amp;"Aptos,Regular"&amp;12 7 October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C542-E39B-43F3-B98F-3C8190321B3E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7" ma:contentTypeDescription="Create a new document." ma:contentTypeScope="" ma:versionID="b8a618cba3d227350f35629a441a624e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499f71ec1f445fb355a2ab258fb8f69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  <ds:schemaRef ds:uri="2776074a-4dc2-45d2-85f4-c3e2cfb7286c"/>
    <ds:schemaRef ds:uri="da5c6598-de5f-4984-adb7-66522e738f58"/>
  </ds:schemaRefs>
</ds:datastoreItem>
</file>

<file path=customXml/itemProps2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01409-CFF5-4B11-A259-893729854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c6598-de5f-4984-adb7-66522e738f58"/>
    <ds:schemaRef ds:uri="2776074a-4dc2-45d2-85f4-c3e2cfb72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Arcadis share buy back 175m</vt:lpstr>
      <vt:lpstr>Sheet1</vt:lpstr>
      <vt:lpstr>'Arcadis share buy back 175m'!Print_Area</vt:lpstr>
      <vt:lpstr>'Arcadis share buy back 175m'!Print_Titles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Arcadis Share Buyback Program 2025</dc:title>
  <dc:subject>Arcadis Share Buyback Program 2025</dc:subject>
  <dc:creator>Sinem Baykaloz</dc:creator>
  <cp:keywords/>
  <dc:description/>
  <cp:lastModifiedBy>Baykalöz, Sinem</cp:lastModifiedBy>
  <cp:revision/>
  <cp:lastPrinted>2025-10-06T16:21:13Z</cp:lastPrinted>
  <dcterms:created xsi:type="dcterms:W3CDTF">2021-02-25T16:44:28Z</dcterms:created>
  <dcterms:modified xsi:type="dcterms:W3CDTF">2025-10-06T16:23:37Z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  <property fmtid="{D5CDD505-2E9C-101B-9397-08002B2CF9AE}" pid="3" name="MediaServiceImageTags">
    <vt:lpwstr/>
  </property>
</Properties>
</file>