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reasury\5. Corporate Finance\Share Repurchases\SBB 2025-2026_175m\IR reporting\"/>
    </mc:Choice>
  </mc:AlternateContent>
  <xr:revisionPtr revIDLastSave="0" documentId="13_ncr:1_{2C5F957F-591A-444F-BC9F-1806D6225F9F}" xr6:coauthVersionLast="47" xr6:coauthVersionMax="47" xr10:uidLastSave="{00000000-0000-0000-0000-000000000000}"/>
  <bookViews>
    <workbookView xWindow="-120" yWindow="-120" windowWidth="290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175m'!$B$1:$N$48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I41" i="1"/>
  <c r="J41" i="1" s="1"/>
  <c r="F42" i="1"/>
  <c r="F43" i="1" s="1"/>
  <c r="F44" i="1" s="1"/>
  <c r="F45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L42" i="1" l="1"/>
  <c r="M42" i="1" s="1"/>
  <c r="L43" i="1"/>
  <c r="M43" i="1" s="1"/>
  <c r="L44" i="1"/>
  <c r="L45" i="1"/>
  <c r="M45" i="1"/>
  <c r="M44" i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N45" i="1" l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G12" i="1" s="1"/>
  <c r="G13" i="1" s="1"/>
  <c r="G14" i="1" s="1"/>
  <c r="G15" i="1" s="1"/>
  <c r="G17" i="1" s="1"/>
  <c r="M10" i="1"/>
  <c r="F19" i="1" l="1"/>
  <c r="G18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F20" i="1" l="1"/>
  <c r="G19" i="1"/>
  <c r="M12" i="1"/>
  <c r="F21" i="1" l="1"/>
  <c r="G47" i="1" s="1"/>
  <c r="G20" i="1"/>
  <c r="I15" i="1"/>
  <c r="I14" i="1"/>
  <c r="I13" i="1"/>
  <c r="J13" i="1" s="1"/>
  <c r="G21" i="1" l="1"/>
  <c r="G23" i="1" s="1"/>
  <c r="G24" i="1" s="1"/>
  <c r="G25" i="1" s="1"/>
  <c r="G26" i="1" s="1"/>
  <c r="G27" i="1" s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47" i="1" s="1"/>
  <c r="N21" i="1" l="1"/>
  <c r="G30" i="1"/>
  <c r="G31" i="1"/>
  <c r="G29" i="1"/>
  <c r="G33" i="1"/>
  <c r="G32" i="1"/>
  <c r="O15" i="1"/>
  <c r="P15" i="1"/>
  <c r="G39" i="1" l="1"/>
  <c r="G38" i="1"/>
  <c r="G37" i="1"/>
  <c r="G36" i="1"/>
  <c r="G35" i="1"/>
  <c r="P47" i="1"/>
  <c r="Q47" i="1" s="1"/>
  <c r="N47" i="1"/>
  <c r="Q15" i="1"/>
  <c r="G43" i="1" l="1"/>
  <c r="G44" i="1"/>
  <c r="G41" i="1"/>
  <c r="G42" i="1"/>
  <c r="G45" i="1"/>
  <c r="C6" i="1"/>
  <c r="C8" i="1" s="1"/>
  <c r="C5" i="1" l="1"/>
  <c r="L13" i="1"/>
  <c r="M13" i="1" s="1"/>
  <c r="L14" i="1"/>
  <c r="M14" i="1" s="1"/>
  <c r="L15" i="1"/>
  <c r="M15" i="1" s="1"/>
  <c r="N15" i="1" l="1"/>
  <c r="C7" i="1" l="1"/>
  <c r="O47" i="1"/>
</calcChain>
</file>

<file path=xl/sharedStrings.xml><?xml version="1.0" encoding="utf-8"?>
<sst xmlns="http://schemas.openxmlformats.org/spreadsheetml/2006/main" count="27" uniqueCount="27">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</sst>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&quot;€&quot;\ #,##0.00"/>
    <numFmt numFmtId="168" formatCode="&quot;€&quot;\ #,##0"/>
    <numFmt numFmtId="169" formatCode="#,##0%_);\(#,##0%\)"/>
    <numFmt numFmtId="170" formatCode="#,##0_ ;\-#,##0\ "/>
    <numFmt numFmtId="171" formatCode="_ &quot;€&quot;\ * #,##0_ ;_ &quot;€&quot;\ * \-#,##0_ ;_ &quot;€&quot;\ * &quot;-&quot;??_ ;_ @_ 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#,##0.0_)\x;\(#,##0.0\)\x;0.0_)\x;@_)_x"/>
    <numFmt numFmtId="175" formatCode="#,##0.0_);\(#,##0.0\);#,##0.0_);@_)"/>
    <numFmt numFmtId="176" formatCode="&quot;£&quot;_(#,##0.00_);&quot;£&quot;\(#,##0.00\);&quot;£&quot;_(0.00_);@_)"/>
    <numFmt numFmtId="177" formatCode="#,##0.00_);\(#,##0.00\);0.00_);@_)"/>
    <numFmt numFmtId="178" formatCode="\€_(#,##0.00_);\€\(#,##0.00\);\€_(0.00_);@_)"/>
    <numFmt numFmtId="179" formatCode="0.0_)\%;\(0.0\)\%;0.0_)\%;@_)_%"/>
    <numFmt numFmtId="180" formatCode="#,##0.0_)_%;\(#,##0.0\)_%;0.0_)_%;@_)_%"/>
    <numFmt numFmtId="181" formatCode="#,##0.0_)_x;\(#,##0.0\)_x;0.0_)_x;@_)_x"/>
    <numFmt numFmtId="182" formatCode="0.00000"/>
    <numFmt numFmtId="183" formatCode="_-* #,##0.00\ _k_r_-;\-* #,##0.00\ _k_r_-;_-* &quot;-&quot;??\ _k_r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12" applyNumberFormat="0" applyFill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4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166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5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166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8" fillId="0" borderId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166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166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3" fontId="9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2" fontId="45" fillId="0" borderId="22" applyFont="0" applyBorder="0" applyAlignment="0">
      <alignment horizontal="right" vertical="center" wrapText="1"/>
    </xf>
    <xf numFmtId="182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1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3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4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44" fontId="47" fillId="0" borderId="0" xfId="2" applyFont="1"/>
    <xf numFmtId="44" fontId="47" fillId="0" borderId="13" xfId="2" applyFont="1" applyBorder="1"/>
    <xf numFmtId="170" fontId="47" fillId="0" borderId="14" xfId="2" applyNumberFormat="1" applyFont="1" applyBorder="1"/>
    <xf numFmtId="44" fontId="47" fillId="0" borderId="15" xfId="2" applyFont="1" applyBorder="1"/>
    <xf numFmtId="171" fontId="47" fillId="0" borderId="16" xfId="2" applyNumberFormat="1" applyFont="1" applyBorder="1"/>
    <xf numFmtId="4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4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7" fontId="47" fillId="0" borderId="0" xfId="0" applyNumberFormat="1" applyFont="1"/>
    <xf numFmtId="168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166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8" fontId="47" fillId="2" borderId="2" xfId="2" applyNumberFormat="1" applyFont="1" applyFill="1" applyBorder="1"/>
    <xf numFmtId="4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4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7" fontId="47" fillId="0" borderId="0" xfId="0" applyNumberFormat="1" applyFont="1" applyAlignment="1">
      <alignment horizontal="right"/>
    </xf>
    <xf numFmtId="168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4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0" fontId="50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49"/>
  <sheetViews>
    <sheetView showGridLines="0" tabSelected="1" view="pageBreakPreview" zoomScale="85" zoomScaleNormal="115" zoomScaleSheetLayoutView="85" workbookViewId="0">
      <pane ySplit="9" topLeftCell="A38" activePane="bottomLeft" state="frozen"/>
      <selection pane="bottomLeft" activeCell="L45" sqref="L45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6384" width="8.7109375" style="1"/>
  </cols>
  <sheetData>
    <row r="1" spans="2:17" ht="68.099999999999994" customHeight="1">
      <c r="B1" s="6" t="s">
        <v>0</v>
      </c>
    </row>
    <row r="2" spans="2:17" ht="71.099999999999994" customHeight="1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17" s="7" customFormat="1" ht="15.75">
      <c r="B5" s="11" t="s">
        <v>2</v>
      </c>
      <c r="C5" s="12">
        <f>G47</f>
        <v>1253591</v>
      </c>
      <c r="D5" s="8"/>
      <c r="E5" s="8"/>
      <c r="F5" s="9"/>
      <c r="G5" s="9"/>
      <c r="I5" s="10"/>
      <c r="J5" s="10"/>
      <c r="O5" s="40"/>
      <c r="P5" s="40"/>
      <c r="Q5" s="40"/>
    </row>
    <row r="6" spans="2:17" s="7" customFormat="1" ht="15.75">
      <c r="B6" s="13" t="s">
        <v>3</v>
      </c>
      <c r="C6" s="14">
        <f>J47</f>
        <v>53462779.490099996</v>
      </c>
      <c r="D6" s="15"/>
      <c r="E6" s="15"/>
      <c r="F6" s="9"/>
      <c r="G6" s="9"/>
      <c r="I6" s="10"/>
      <c r="J6" s="10"/>
      <c r="O6" s="40"/>
      <c r="P6" s="40"/>
      <c r="Q6" s="40"/>
    </row>
    <row r="7" spans="2:17" s="7" customFormat="1" ht="15.75">
      <c r="B7" s="13" t="s">
        <v>4</v>
      </c>
      <c r="C7" s="45">
        <f>N47</f>
        <v>42.647705264396436</v>
      </c>
      <c r="D7" s="15"/>
      <c r="E7" s="15"/>
      <c r="F7" s="9"/>
      <c r="G7" s="9"/>
      <c r="I7" s="10"/>
      <c r="J7" s="10"/>
      <c r="O7" s="40"/>
      <c r="P7" s="40"/>
      <c r="Q7" s="40"/>
    </row>
    <row r="8" spans="2:17" s="7" customFormat="1" ht="16.5" thickBot="1">
      <c r="B8" s="46" t="s">
        <v>20</v>
      </c>
      <c r="C8" s="47">
        <f>C6/175000000</f>
        <v>0.30550159708628571</v>
      </c>
      <c r="E8" s="8"/>
      <c r="F8" s="9"/>
      <c r="G8" s="9"/>
      <c r="I8" s="10"/>
      <c r="J8" s="10"/>
      <c r="O8" s="40"/>
      <c r="P8" s="40"/>
      <c r="Q8" s="40"/>
    </row>
    <row r="9" spans="2:17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</row>
    <row r="10" spans="2:17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</row>
    <row r="11" spans="2:17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</row>
    <row r="12" spans="2:17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</row>
    <row r="13" spans="2:17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</row>
    <row r="14" spans="2:17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</row>
    <row r="15" spans="2:17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</row>
    <row r="16" spans="2:17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</row>
    <row r="17" spans="2:17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</row>
    <row r="18" spans="2:17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</row>
    <row r="19" spans="2:17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</row>
    <row r="20" spans="2:17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</row>
    <row r="21" spans="2:17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</row>
    <row r="22" spans="2:17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</row>
    <row r="23" spans="2:17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</row>
    <row r="24" spans="2:17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</row>
    <row r="25" spans="2:17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</row>
    <row r="26" spans="2:17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</row>
    <row r="27" spans="2:17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</row>
    <row r="28" spans="2:17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</row>
    <row r="29" spans="2:17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</row>
    <row r="30" spans="2:17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</row>
    <row r="31" spans="2:17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</row>
    <row r="32" spans="2:17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</row>
    <row r="33" spans="2:17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</row>
    <row r="34" spans="2:17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</row>
    <row r="35" spans="2:17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</row>
    <row r="36" spans="2:17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</row>
    <row r="37" spans="2:17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</row>
    <row r="38" spans="2:17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</row>
    <row r="39" spans="2:17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</row>
    <row r="40" spans="2:17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</row>
    <row r="41" spans="2:17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45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</row>
    <row r="42" spans="2:17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</row>
    <row r="43" spans="2:17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</row>
    <row r="44" spans="2:17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</row>
    <row r="45" spans="2:17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0"/>
      <c r="P45" s="40"/>
      <c r="Q45" s="40"/>
    </row>
    <row r="46" spans="2:17" s="7" customFormat="1" ht="15.75" customHeight="1" thickBo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</row>
    <row r="47" spans="2:17" s="28" customFormat="1" ht="15.75" customHeight="1" thickBot="1">
      <c r="B47" s="28" t="s">
        <v>17</v>
      </c>
      <c r="E47" s="34"/>
      <c r="G47" s="31">
        <f>F15+F21+F27+F33+F39+F45</f>
        <v>1253591</v>
      </c>
      <c r="H47" s="25"/>
      <c r="I47" s="26"/>
      <c r="J47" s="31">
        <f>J21+J15+J27+J33+J39+J45</f>
        <v>53462779.490099996</v>
      </c>
      <c r="K47" s="7"/>
      <c r="L47" s="27"/>
      <c r="M47" s="10"/>
      <c r="N47" s="33">
        <f>J47/G47</f>
        <v>42.647705264396436</v>
      </c>
      <c r="O47" s="42">
        <f>N47</f>
        <v>42.647705264396436</v>
      </c>
      <c r="P47" s="43">
        <f>J47</f>
        <v>53462779.490099996</v>
      </c>
      <c r="Q47" s="44">
        <f>P47/175000000</f>
        <v>0.30550159708628571</v>
      </c>
    </row>
    <row r="48" spans="2:17" ht="15.75" customHeight="1"/>
    <row r="49" spans="2:2">
      <c r="B49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7f42b61aa6a62452e6eafaa508c47261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964a1b514a1cc19a8a99551a5c830f2c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3.xml><?xml version="1.0" encoding="utf-8"?>
<ds:datastoreItem xmlns:ds="http://schemas.openxmlformats.org/officeDocument/2006/customXml" ds:itemID="{C3309F70-BEAC-4ED5-B932-2A0B171C21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Werkhoven, Bas</cp:lastModifiedBy>
  <cp:revision/>
  <cp:lastPrinted>2025-10-21T06:51:02Z</cp:lastPrinted>
  <dcterms:created xsi:type="dcterms:W3CDTF">2021-02-25T16:44:28Z</dcterms:created>
  <dcterms:modified xsi:type="dcterms:W3CDTF">2025-11-10T06:54:04Z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